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00" windowWidth="15195" windowHeight="8505" activeTab="0"/>
  </bookViews>
  <sheets>
    <sheet name="Лист1" sheetId="1" r:id="rId1"/>
    <sheet name="Лист2" sheetId="2" r:id="rId2"/>
    <sheet name="Лист3" sheetId="3" r:id="rId3"/>
  </sheets>
  <definedNames>
    <definedName name="budg_d8_07" localSheetId="0">'Лист1'!$A$1:$F$52</definedName>
    <definedName name="_xlnm.Print_Area" localSheetId="0">'Лист1'!$A$1:$D$49</definedName>
  </definedNames>
  <calcPr fullCalcOnLoad="1"/>
</workbook>
</file>

<file path=xl/sharedStrings.xml><?xml version="1.0" encoding="utf-8"?>
<sst xmlns="http://schemas.openxmlformats.org/spreadsheetml/2006/main" count="55" uniqueCount="55">
  <si>
    <t>Смоленской области</t>
  </si>
  <si>
    <t>Наименование показателя</t>
  </si>
  <si>
    <t>1</t>
  </si>
  <si>
    <t>2</t>
  </si>
  <si>
    <t>3</t>
  </si>
  <si>
    <t>4</t>
  </si>
  <si>
    <t xml:space="preserve"> - налог на доходы физических лиц</t>
  </si>
  <si>
    <t xml:space="preserve"> - единый сельскохозяйственный налог</t>
  </si>
  <si>
    <t xml:space="preserve"> - налог на имущество организаций</t>
  </si>
  <si>
    <t xml:space="preserve"> - налог на игорный бизнес</t>
  </si>
  <si>
    <t xml:space="preserve"> - налог на добычу полезных ископаемых</t>
  </si>
  <si>
    <t>БЕЗВОЗМЕЗДНЫЕ ПОСТУПЛЕНИЯ</t>
  </si>
  <si>
    <t xml:space="preserve"> - дотация на выравнивание уровня бюджетной обеспеченности</t>
  </si>
  <si>
    <t xml:space="preserve"> - дотация на поддержку мер по обеспечению сбалансированности бюджетов</t>
  </si>
  <si>
    <t>ВСЕГО доходов</t>
  </si>
  <si>
    <t xml:space="preserve"> -  транспортный налог</t>
  </si>
  <si>
    <t xml:space="preserve"> - арендная плата за землю</t>
  </si>
  <si>
    <t xml:space="preserve"> -   доходы от сдачи в аренду имущества</t>
  </si>
  <si>
    <t xml:space="preserve"> - единый налог на вмененный доход</t>
  </si>
  <si>
    <t xml:space="preserve"> бюджет муниципального района</t>
  </si>
  <si>
    <t>Отчет об исполнении доходов  бюджета муниципального образования "Демидовский район"</t>
  </si>
  <si>
    <t>Финансовое управление администрации муниципального образования "Демидовский район"</t>
  </si>
  <si>
    <t xml:space="preserve"> -  государственная пошлина по делам,  рассматриваемым в судах общей юрисдикции</t>
  </si>
  <si>
    <t xml:space="preserve"> исполнение  бюджета, %</t>
  </si>
  <si>
    <t>-субсидии бюджетам муниципальных образований</t>
  </si>
  <si>
    <t>-субвенции бюджетам муниципальных образований</t>
  </si>
  <si>
    <t>-иные межбюджетные трансферты</t>
  </si>
  <si>
    <t>-прочие дотации</t>
  </si>
  <si>
    <t xml:space="preserve">Проценты,полученные от предоставления бюджетных кредитов за счет средств бюджетов муниципальных районов  </t>
  </si>
  <si>
    <t>Налог ,взимаемый в связи с применением патентной системы налогообложения</t>
  </si>
  <si>
    <t>Невыясненные поступления</t>
  </si>
  <si>
    <t xml:space="preserve"> 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</si>
  <si>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</si>
  <si>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</si>
  <si>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</si>
  <si>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 xml:space="preserve"> Акцизы по подакцизным товарам (продукции), производимым на территории Российской Федерации</t>
  </si>
  <si>
    <t xml:space="preserve"> - прибыль МУП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</si>
  <si>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</si>
  <si>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</si>
  <si>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</si>
  <si>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</si>
  <si>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</si>
  <si>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</si>
  <si>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</si>
  <si>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ВОЗВРАТ ОСТАТКОВ СУБСИДИЙ, СУБВЕНЦИЙ И ИНЫХ МЕЖБЮДЖЕТНЫХ ТРАНСФЕРТОВ, ИМЕЮЩИХ ЦЕЛЕВОЕ НАЗНАЧЕНИЕ, ПРОШЛЫХ ЛЕТ</t>
  </si>
  <si>
    <t>Прочие неналоговые доходы бюджетов муниципыльных районов</t>
  </si>
  <si>
    <t>НАЛОГИ НА ПРИБЫЛЬ,ДОХОДЫ</t>
  </si>
  <si>
    <t xml:space="preserve"> - за выдачу разрешения на установку  рекламной конструкции</t>
  </si>
  <si>
    <t xml:space="preserve">  
Налог, взимаемый в связи с применением упрощенной системы налогообложения
</t>
  </si>
  <si>
    <t>НАЛОГОВЫЕ И НЕНАЛОГОВЫЕ ДОХОДЫ</t>
  </si>
  <si>
    <t>НАЛОГИ, СБОРЫ И РЕГУЛЯРНЫЕ ПЛАТЕЖИ ЗА ПОЛЬЗОВАНИЕ ПРИРОДНЫМИ РЕСУРСАМИ</t>
  </si>
  <si>
    <t>Уточненный план     на год (тыс.руб)</t>
  </si>
  <si>
    <t>Исполнение на отчетную дату (тыс. руб)</t>
  </si>
  <si>
    <t xml:space="preserve"> плата за публичный сервитут</t>
  </si>
  <si>
    <t>на 1 ноября 2022года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</si>
</sst>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sz val="11"/>
      <color indexed="8"/>
      <name val="Times New Roman"/>
      <family val="2"/>
    </font>
    <font>
      <sz val="10"/>
      <color indexed="30"/>
      <name val="Arial Cyr"/>
      <family val="0"/>
    </font>
    <font>
      <sz val="8"/>
      <color indexed="30"/>
      <name val="Arial Cyr"/>
      <family val="0"/>
    </font>
    <font>
      <sz val="9"/>
      <color indexed="30"/>
      <name val="Arial Cyr"/>
      <family val="0"/>
    </font>
    <font>
      <sz val="8"/>
      <color indexed="30"/>
      <name val="Arial"/>
      <family val="2"/>
    </font>
    <font>
      <sz val="8"/>
      <name val="Arial Cyr"/>
      <family val="0"/>
    </font>
    <font>
      <sz val="11"/>
      <color indexed="9"/>
      <name val="Times New Roman"/>
      <family val="2"/>
    </font>
    <font>
      <sz val="8"/>
      <color indexed="8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63"/>
      <name val="Times New Roman"/>
      <family val="2"/>
    </font>
    <font>
      <b/>
      <sz val="13"/>
      <color indexed="63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63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8"/>
      <color rgb="FF000000"/>
      <name val="Arial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8"/>
      <color rgb="FF0070C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CFE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/>
    </border>
    <border>
      <left style="thin">
        <color indexed="40"/>
      </left>
      <right style="thin">
        <color indexed="40"/>
      </right>
      <top style="thin">
        <color indexed="40"/>
      </top>
      <bottom/>
    </border>
    <border>
      <left style="thin">
        <color indexed="40"/>
      </left>
      <right/>
      <top style="thin">
        <color indexed="40"/>
      </top>
      <bottom style="thin">
        <color indexed="40"/>
      </bottom>
    </border>
    <border>
      <left/>
      <right/>
      <top style="thin">
        <color indexed="40"/>
      </top>
      <bottom style="thin">
        <color indexed="40"/>
      </bottom>
    </border>
    <border>
      <left/>
      <right style="thin">
        <color indexed="40"/>
      </right>
      <top style="thin">
        <color indexed="40"/>
      </top>
      <bottom style="thin">
        <color indexed="4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>
      <alignment horizontal="left" wrapText="1" indent="2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33" borderId="11" xfId="0" applyFont="1" applyFill="1" applyBorder="1" applyAlignment="1">
      <alignment horizontal="center" wrapText="1"/>
    </xf>
    <xf numFmtId="172" fontId="2" fillId="33" borderId="11" xfId="0" applyNumberFormat="1" applyFont="1" applyFill="1" applyBorder="1" applyAlignment="1">
      <alignment horizontal="right" wrapText="1"/>
    </xf>
    <xf numFmtId="172" fontId="2" fillId="33" borderId="11" xfId="0" applyNumberFormat="1" applyFont="1" applyFill="1" applyBorder="1" applyAlignment="1">
      <alignment wrapText="1"/>
    </xf>
    <xf numFmtId="172" fontId="2" fillId="34" borderId="11" xfId="0" applyNumberFormat="1" applyFont="1" applyFill="1" applyBorder="1" applyAlignment="1">
      <alignment horizontal="right" wrapText="1"/>
    </xf>
    <xf numFmtId="172" fontId="2" fillId="35" borderId="11" xfId="0" applyNumberFormat="1" applyFont="1" applyFill="1" applyBorder="1" applyAlignment="1">
      <alignment horizontal="right" wrapText="1"/>
    </xf>
    <xf numFmtId="172" fontId="2" fillId="36" borderId="11" xfId="0" applyNumberFormat="1" applyFont="1" applyFill="1" applyBorder="1" applyAlignment="1">
      <alignment horizontal="right" wrapText="1"/>
    </xf>
    <xf numFmtId="0" fontId="4" fillId="33" borderId="11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172" fontId="2" fillId="37" borderId="11" xfId="0" applyNumberFormat="1" applyFont="1" applyFill="1" applyBorder="1" applyAlignment="1">
      <alignment horizontal="right" wrapText="1"/>
    </xf>
    <xf numFmtId="172" fontId="2" fillId="38" borderId="11" xfId="0" applyNumberFormat="1" applyFont="1" applyFill="1" applyBorder="1" applyAlignment="1">
      <alignment horizontal="right" wrapText="1"/>
    </xf>
    <xf numFmtId="172" fontId="2" fillId="39" borderId="11" xfId="0" applyNumberFormat="1" applyFont="1" applyFill="1" applyBorder="1" applyAlignment="1">
      <alignment horizontal="right" wrapText="1"/>
    </xf>
    <xf numFmtId="172" fontId="2" fillId="40" borderId="11" xfId="0" applyNumberFormat="1" applyFont="1" applyFill="1" applyBorder="1" applyAlignment="1">
      <alignment horizontal="right" wrapText="1"/>
    </xf>
    <xf numFmtId="0" fontId="3" fillId="40" borderId="12" xfId="0" applyFont="1" applyFill="1" applyBorder="1" applyAlignment="1">
      <alignment horizontal="center" wrapText="1"/>
    </xf>
    <xf numFmtId="0" fontId="3" fillId="40" borderId="12" xfId="0" applyFont="1" applyFill="1" applyBorder="1" applyAlignment="1">
      <alignment wrapText="1"/>
    </xf>
    <xf numFmtId="0" fontId="3" fillId="40" borderId="13" xfId="0" applyFont="1" applyFill="1" applyBorder="1" applyAlignment="1">
      <alignment wrapText="1"/>
    </xf>
    <xf numFmtId="0" fontId="3" fillId="40" borderId="0" xfId="0" applyFont="1" applyFill="1" applyBorder="1" applyAlignment="1">
      <alignment horizontal="left" wrapText="1" indent="1"/>
    </xf>
    <xf numFmtId="0" fontId="5" fillId="40" borderId="0" xfId="0" applyFont="1" applyFill="1" applyBorder="1" applyAlignment="1">
      <alignment horizontal="left" wrapText="1" indent="1"/>
    </xf>
    <xf numFmtId="0" fontId="3" fillId="40" borderId="12" xfId="0" applyFont="1" applyFill="1" applyBorder="1" applyAlignment="1">
      <alignment vertical="top" wrapText="1"/>
    </xf>
    <xf numFmtId="49" fontId="3" fillId="40" borderId="12" xfId="0" applyNumberFormat="1" applyFont="1" applyFill="1" applyBorder="1" applyAlignment="1">
      <alignment wrapText="1"/>
    </xf>
    <xf numFmtId="49" fontId="41" fillId="40" borderId="1" xfId="33" applyNumberFormat="1" applyFont="1" applyFill="1" applyAlignment="1" applyProtection="1">
      <alignment horizontal="left" wrapText="1"/>
      <protection/>
    </xf>
    <xf numFmtId="172" fontId="2" fillId="41" borderId="11" xfId="0" applyNumberFormat="1" applyFont="1" applyFill="1" applyBorder="1" applyAlignment="1">
      <alignment horizontal="right" wrapText="1"/>
    </xf>
    <xf numFmtId="0" fontId="3" fillId="40" borderId="14" xfId="0" applyFont="1" applyFill="1" applyBorder="1" applyAlignment="1">
      <alignment horizontal="center" wrapText="1"/>
    </xf>
    <xf numFmtId="0" fontId="3" fillId="40" borderId="12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Начальная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view="pageBreakPreview" zoomScale="115" zoomScaleSheetLayoutView="115" zoomScalePageLayoutView="0" workbookViewId="0" topLeftCell="A40">
      <selection activeCell="C33" sqref="C33"/>
    </sheetView>
  </sheetViews>
  <sheetFormatPr defaultColWidth="9.00390625" defaultRowHeight="12.75"/>
  <cols>
    <col min="1" max="1" width="40.375" style="8" customWidth="1"/>
    <col min="2" max="3" width="13.25390625" style="0" customWidth="1"/>
    <col min="4" max="4" width="10.875" style="0" customWidth="1"/>
    <col min="5" max="5" width="6.875" style="0" customWidth="1"/>
    <col min="6" max="6" width="7.875" style="0" bestFit="1" customWidth="1"/>
  </cols>
  <sheetData>
    <row r="1" spans="1:4" ht="12.75" customHeight="1">
      <c r="A1" s="27" t="s">
        <v>21</v>
      </c>
      <c r="B1" s="27"/>
      <c r="C1" s="27"/>
      <c r="D1" s="27"/>
    </row>
    <row r="2" spans="1:4" ht="12.75" customHeight="1">
      <c r="A2" s="27" t="s">
        <v>0</v>
      </c>
      <c r="B2" s="27"/>
      <c r="C2" s="27"/>
      <c r="D2" s="27"/>
    </row>
    <row r="3" spans="1:4" ht="12.75" customHeight="1">
      <c r="A3" s="27" t="s">
        <v>20</v>
      </c>
      <c r="B3" s="27"/>
      <c r="C3" s="27"/>
      <c r="D3" s="27"/>
    </row>
    <row r="4" spans="1:4" ht="12.75" customHeight="1">
      <c r="A4" s="27" t="s">
        <v>54</v>
      </c>
      <c r="B4" s="27"/>
      <c r="C4" s="27"/>
      <c r="D4" s="27"/>
    </row>
    <row r="5" spans="1:4" ht="12.75" customHeight="1">
      <c r="A5" s="22" t="s">
        <v>1</v>
      </c>
      <c r="B5" s="24" t="s">
        <v>19</v>
      </c>
      <c r="C5" s="25"/>
      <c r="D5" s="26"/>
    </row>
    <row r="6" spans="1:4" ht="33.75" customHeight="1">
      <c r="A6" s="23"/>
      <c r="B6" s="7" t="s">
        <v>51</v>
      </c>
      <c r="C6" s="7" t="s">
        <v>52</v>
      </c>
      <c r="D6" s="7" t="s">
        <v>23</v>
      </c>
    </row>
    <row r="7" spans="1:4" ht="12.75">
      <c r="A7" s="13" t="s">
        <v>2</v>
      </c>
      <c r="B7" s="1" t="s">
        <v>3</v>
      </c>
      <c r="C7" s="1" t="s">
        <v>4</v>
      </c>
      <c r="D7" s="1" t="s">
        <v>5</v>
      </c>
    </row>
    <row r="8" spans="1:4" ht="12.75">
      <c r="A8" s="14" t="s">
        <v>49</v>
      </c>
      <c r="B8" s="10">
        <f>B9+B11+B13+B18+B20+B24+B27+B28+B34+B35+B36+B37+B38</f>
        <v>42866.7</v>
      </c>
      <c r="C8" s="10">
        <f>C9+C11+C13+C18+C22+C24+C27+C28+C34+C35+C36+C37+C38</f>
        <v>39503.8</v>
      </c>
      <c r="D8" s="10">
        <f>C8/B8*100</f>
        <v>92.15498277217516</v>
      </c>
    </row>
    <row r="9" spans="1:4" ht="12.75">
      <c r="A9" s="14" t="s">
        <v>46</v>
      </c>
      <c r="B9" s="4">
        <f>B10</f>
        <v>28770.6</v>
      </c>
      <c r="C9" s="4">
        <f>C10</f>
        <v>22736.6</v>
      </c>
      <c r="D9" s="5">
        <f aca="true" t="shared" si="0" ref="D9:D49">C9/B9*100</f>
        <v>79.0272013791857</v>
      </c>
    </row>
    <row r="10" spans="1:4" ht="12.75">
      <c r="A10" s="15" t="s">
        <v>6</v>
      </c>
      <c r="B10" s="2">
        <v>28770.6</v>
      </c>
      <c r="C10" s="2">
        <v>22736.6</v>
      </c>
      <c r="D10" s="5">
        <f t="shared" si="0"/>
        <v>79.0272013791857</v>
      </c>
    </row>
    <row r="11" spans="1:4" ht="33.75">
      <c r="A11" s="16" t="s">
        <v>31</v>
      </c>
      <c r="B11" s="4">
        <f>B12</f>
        <v>9382.1</v>
      </c>
      <c r="C11" s="4">
        <f>C12</f>
        <v>9043.2</v>
      </c>
      <c r="D11" s="5">
        <f t="shared" si="0"/>
        <v>96.38780230438815</v>
      </c>
    </row>
    <row r="12" spans="1:4" ht="33.75">
      <c r="A12" s="17" t="s">
        <v>35</v>
      </c>
      <c r="B12" s="9">
        <v>9382.1</v>
      </c>
      <c r="C12" s="9">
        <v>9043.2</v>
      </c>
      <c r="D12" s="5">
        <f t="shared" si="0"/>
        <v>96.38780230438815</v>
      </c>
    </row>
    <row r="13" spans="1:4" ht="12.75">
      <c r="A13" s="14" t="s">
        <v>32</v>
      </c>
      <c r="B13" s="4">
        <f>B14+B15+B16+B17</f>
        <v>2246.9</v>
      </c>
      <c r="C13" s="4">
        <f>C14+C15+C16+C17</f>
        <v>2652.3</v>
      </c>
      <c r="D13" s="5">
        <f t="shared" si="0"/>
        <v>118.04263652142953</v>
      </c>
    </row>
    <row r="14" spans="1:4" ht="33.75" customHeight="1">
      <c r="A14" s="20" t="s">
        <v>48</v>
      </c>
      <c r="B14" s="12">
        <v>1249.4</v>
      </c>
      <c r="C14" s="12">
        <v>1616.8</v>
      </c>
      <c r="D14" s="5">
        <f>C14/B14*100</f>
        <v>129.40611493516886</v>
      </c>
    </row>
    <row r="15" spans="1:4" ht="13.5" customHeight="1">
      <c r="A15" s="14" t="s">
        <v>18</v>
      </c>
      <c r="B15" s="12">
        <v>5</v>
      </c>
      <c r="C15" s="12">
        <v>18.5</v>
      </c>
      <c r="D15" s="5">
        <f t="shared" si="0"/>
        <v>370</v>
      </c>
    </row>
    <row r="16" spans="1:4" ht="12.75">
      <c r="A16" s="14" t="s">
        <v>7</v>
      </c>
      <c r="B16" s="12">
        <v>122.5</v>
      </c>
      <c r="C16" s="12">
        <v>201.3</v>
      </c>
      <c r="D16" s="5">
        <f t="shared" si="0"/>
        <v>164.3265306122449</v>
      </c>
    </row>
    <row r="17" spans="1:4" ht="22.5">
      <c r="A17" s="14" t="s">
        <v>29</v>
      </c>
      <c r="B17" s="12">
        <v>870</v>
      </c>
      <c r="C17" s="12">
        <v>815.7</v>
      </c>
      <c r="D17" s="5">
        <f t="shared" si="0"/>
        <v>93.75862068965517</v>
      </c>
    </row>
    <row r="18" spans="1:4" ht="12.75">
      <c r="A18" s="14" t="s">
        <v>33</v>
      </c>
      <c r="B18" s="4">
        <f>B19+B20+B21</f>
        <v>0</v>
      </c>
      <c r="C18" s="4">
        <f>C19+C20+C21</f>
        <v>0</v>
      </c>
      <c r="D18" s="5">
        <v>0</v>
      </c>
    </row>
    <row r="19" spans="1:4" ht="12.75">
      <c r="A19" s="14" t="s">
        <v>8</v>
      </c>
      <c r="B19" s="2"/>
      <c r="C19" s="2"/>
      <c r="D19" s="5"/>
    </row>
    <row r="20" spans="1:4" ht="12.75">
      <c r="A20" s="14" t="s">
        <v>15</v>
      </c>
      <c r="B20" s="2"/>
      <c r="C20" s="2"/>
      <c r="D20" s="5"/>
    </row>
    <row r="21" spans="1:4" ht="12.75">
      <c r="A21" s="14" t="s">
        <v>9</v>
      </c>
      <c r="B21" s="2"/>
      <c r="C21" s="2"/>
      <c r="D21" s="5"/>
    </row>
    <row r="22" spans="1:4" ht="22.5">
      <c r="A22" s="14" t="s">
        <v>50</v>
      </c>
      <c r="B22" s="6">
        <f>B23</f>
        <v>0</v>
      </c>
      <c r="C22" s="6">
        <f>C23</f>
        <v>0</v>
      </c>
      <c r="D22" s="21"/>
    </row>
    <row r="23" spans="1:4" ht="12.75">
      <c r="A23" s="14" t="s">
        <v>10</v>
      </c>
      <c r="B23" s="2">
        <v>0</v>
      </c>
      <c r="C23" s="2">
        <v>0</v>
      </c>
      <c r="D23" s="5"/>
    </row>
    <row r="24" spans="1:4" ht="12.75">
      <c r="A24" s="14" t="s">
        <v>34</v>
      </c>
      <c r="B24" s="4">
        <f>B25+B26</f>
        <v>680</v>
      </c>
      <c r="C24" s="4">
        <f>C25+C26</f>
        <v>1205.3</v>
      </c>
      <c r="D24" s="5">
        <f t="shared" si="0"/>
        <v>177.25</v>
      </c>
    </row>
    <row r="25" spans="1:4" ht="22.5">
      <c r="A25" s="14" t="s">
        <v>22</v>
      </c>
      <c r="B25" s="2">
        <v>680</v>
      </c>
      <c r="C25" s="2">
        <v>1205.3</v>
      </c>
      <c r="D25" s="5">
        <f t="shared" si="0"/>
        <v>177.25</v>
      </c>
    </row>
    <row r="26" spans="1:4" ht="22.5">
      <c r="A26" s="14" t="s">
        <v>47</v>
      </c>
      <c r="B26" s="2">
        <v>0</v>
      </c>
      <c r="C26" s="2">
        <v>0</v>
      </c>
      <c r="D26" s="5"/>
    </row>
    <row r="27" spans="1:4" ht="39" customHeight="1">
      <c r="A27" s="18" t="s">
        <v>37</v>
      </c>
      <c r="B27" s="4">
        <v>0</v>
      </c>
      <c r="C27" s="4">
        <v>0</v>
      </c>
      <c r="D27" s="5"/>
    </row>
    <row r="28" spans="1:4" ht="51.75" customHeight="1">
      <c r="A28" s="14" t="s">
        <v>38</v>
      </c>
      <c r="B28" s="4">
        <f>B29+B30+B31+B32</f>
        <v>1247.3000000000002</v>
      </c>
      <c r="C28" s="4">
        <f>C29+C30+C31+C32+C33</f>
        <v>1543.4</v>
      </c>
      <c r="D28" s="5">
        <f t="shared" si="0"/>
        <v>123.73927683797001</v>
      </c>
    </row>
    <row r="29" spans="1:4" ht="43.5" customHeight="1">
      <c r="A29" s="14" t="s">
        <v>28</v>
      </c>
      <c r="B29" s="9">
        <v>0.4</v>
      </c>
      <c r="C29" s="9">
        <v>0.4</v>
      </c>
      <c r="D29" s="5"/>
    </row>
    <row r="30" spans="1:4" ht="17.25" customHeight="1">
      <c r="A30" s="14" t="s">
        <v>16</v>
      </c>
      <c r="B30" s="2">
        <v>1031.9</v>
      </c>
      <c r="C30" s="2">
        <v>1431.2</v>
      </c>
      <c r="D30" s="5">
        <f t="shared" si="0"/>
        <v>138.69561003973251</v>
      </c>
    </row>
    <row r="31" spans="1:4" ht="12.75">
      <c r="A31" s="14" t="s">
        <v>36</v>
      </c>
      <c r="B31" s="2">
        <v>0</v>
      </c>
      <c r="C31" s="2">
        <v>0</v>
      </c>
      <c r="D31" s="5">
        <v>0</v>
      </c>
    </row>
    <row r="32" spans="1:4" ht="12.75">
      <c r="A32" s="14" t="s">
        <v>17</v>
      </c>
      <c r="B32" s="2">
        <v>215</v>
      </c>
      <c r="C32" s="2">
        <v>104.2</v>
      </c>
      <c r="D32" s="5">
        <f t="shared" si="0"/>
        <v>48.46511627906977</v>
      </c>
    </row>
    <row r="33" spans="1:4" ht="16.5" customHeight="1">
      <c r="A33" s="14" t="s">
        <v>53</v>
      </c>
      <c r="B33" s="2"/>
      <c r="C33" s="2">
        <v>7.6</v>
      </c>
      <c r="D33" s="5"/>
    </row>
    <row r="34" spans="1:4" ht="22.5">
      <c r="A34" s="14" t="s">
        <v>39</v>
      </c>
      <c r="B34" s="2">
        <v>10.7</v>
      </c>
      <c r="C34" s="2">
        <v>44.3</v>
      </c>
      <c r="D34" s="5">
        <f>C34/B34*100</f>
        <v>414.0186915887851</v>
      </c>
    </row>
    <row r="35" spans="1:4" ht="22.5">
      <c r="A35" s="14" t="s">
        <v>40</v>
      </c>
      <c r="B35" s="2">
        <v>333.7</v>
      </c>
      <c r="C35" s="2">
        <v>251</v>
      </c>
      <c r="D35" s="5">
        <f>C35/B35*100</f>
        <v>75.21726101288583</v>
      </c>
    </row>
    <row r="36" spans="1:4" ht="29.25" customHeight="1">
      <c r="A36" s="14" t="s">
        <v>41</v>
      </c>
      <c r="B36" s="4"/>
      <c r="C36" s="4">
        <v>1581.1</v>
      </c>
      <c r="D36" s="5"/>
    </row>
    <row r="37" spans="1:4" ht="15" customHeight="1">
      <c r="A37" s="14" t="s">
        <v>42</v>
      </c>
      <c r="B37" s="6">
        <v>195.4</v>
      </c>
      <c r="C37" s="6">
        <v>446.6</v>
      </c>
      <c r="D37" s="5">
        <f t="shared" si="0"/>
        <v>228.5568065506653</v>
      </c>
    </row>
    <row r="38" spans="1:4" ht="12.75">
      <c r="A38" s="14" t="s">
        <v>43</v>
      </c>
      <c r="B38" s="6">
        <f>B39+B40</f>
        <v>0</v>
      </c>
      <c r="C38" s="6"/>
      <c r="D38" s="5"/>
    </row>
    <row r="39" spans="1:4" ht="12.75">
      <c r="A39" s="14" t="s">
        <v>30</v>
      </c>
      <c r="B39" s="9"/>
      <c r="C39" s="9"/>
      <c r="D39" s="5"/>
    </row>
    <row r="40" spans="1:4" ht="22.5">
      <c r="A40" s="14" t="s">
        <v>45</v>
      </c>
      <c r="B40" s="9">
        <v>0</v>
      </c>
      <c r="C40" s="9"/>
      <c r="D40" s="5"/>
    </row>
    <row r="41" spans="1:4" ht="12.75">
      <c r="A41" s="14" t="s">
        <v>11</v>
      </c>
      <c r="B41" s="10">
        <f>B42+B43+B44+B45+B46+B47+B48</f>
        <v>374176.4</v>
      </c>
      <c r="C41" s="10">
        <f>C42+C43+C44+C45+C46+C47+C48</f>
        <v>297148.60000000003</v>
      </c>
      <c r="D41" s="10">
        <f t="shared" si="0"/>
        <v>79.41404107795147</v>
      </c>
    </row>
    <row r="42" spans="1:4" ht="22.5">
      <c r="A42" s="14" t="s">
        <v>12</v>
      </c>
      <c r="B42" s="2">
        <v>119305</v>
      </c>
      <c r="C42" s="3">
        <v>106237</v>
      </c>
      <c r="D42" s="5">
        <f t="shared" si="0"/>
        <v>89.04656133439504</v>
      </c>
    </row>
    <row r="43" spans="1:4" ht="22.5">
      <c r="A43" s="14" t="s">
        <v>13</v>
      </c>
      <c r="B43" s="2">
        <v>41016</v>
      </c>
      <c r="C43" s="3">
        <v>34180</v>
      </c>
      <c r="D43" s="5">
        <f t="shared" si="0"/>
        <v>83.33333333333334</v>
      </c>
    </row>
    <row r="44" spans="1:4" ht="12.75">
      <c r="A44" s="19" t="s">
        <v>27</v>
      </c>
      <c r="B44" s="2"/>
      <c r="C44" s="3"/>
      <c r="D44" s="5"/>
    </row>
    <row r="45" spans="1:4" ht="12.75">
      <c r="A45" s="19" t="s">
        <v>24</v>
      </c>
      <c r="B45" s="2">
        <v>47095</v>
      </c>
      <c r="C45" s="3">
        <v>19042.9</v>
      </c>
      <c r="D45" s="5"/>
    </row>
    <row r="46" spans="1:4" ht="22.5">
      <c r="A46" s="19" t="s">
        <v>25</v>
      </c>
      <c r="B46" s="2">
        <v>166736.2</v>
      </c>
      <c r="C46" s="3">
        <v>137664.5</v>
      </c>
      <c r="D46" s="5">
        <f t="shared" si="0"/>
        <v>82.56425419315062</v>
      </c>
    </row>
    <row r="47" spans="1:4" ht="12.75">
      <c r="A47" s="19" t="s">
        <v>26</v>
      </c>
      <c r="B47" s="2">
        <v>136.2</v>
      </c>
      <c r="C47" s="3">
        <v>136.2</v>
      </c>
      <c r="D47" s="5">
        <f t="shared" si="0"/>
        <v>100</v>
      </c>
    </row>
    <row r="48" spans="1:4" ht="33.75">
      <c r="A48" s="19" t="s">
        <v>44</v>
      </c>
      <c r="B48" s="2">
        <v>-112</v>
      </c>
      <c r="C48" s="3">
        <v>-112</v>
      </c>
      <c r="D48" s="5"/>
    </row>
    <row r="49" spans="1:4" ht="18" customHeight="1">
      <c r="A49" s="14" t="s">
        <v>14</v>
      </c>
      <c r="B49" s="11">
        <f>B8+B41</f>
        <v>417043.10000000003</v>
      </c>
      <c r="C49" s="11">
        <f>C8+C41</f>
        <v>336652.4</v>
      </c>
      <c r="D49" s="11">
        <f t="shared" si="0"/>
        <v>80.72364702832873</v>
      </c>
    </row>
  </sheetData>
  <sheetProtection/>
  <mergeCells count="6">
    <mergeCell ref="A5:A6"/>
    <mergeCell ref="B5:D5"/>
    <mergeCell ref="A4:D4"/>
    <mergeCell ref="A1:D1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2022-10-18T08:12:06Z</cp:lastPrinted>
  <dcterms:created xsi:type="dcterms:W3CDTF">2007-10-02T06:56:55Z</dcterms:created>
  <dcterms:modified xsi:type="dcterms:W3CDTF">2022-11-10T11:42:46Z</dcterms:modified>
  <cp:category/>
  <cp:version/>
  <cp:contentType/>
  <cp:contentStatus/>
</cp:coreProperties>
</file>