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915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'Лист1'!$A$1:$G$62</definedName>
  </definedNames>
  <calcPr fullCalcOnLoad="1"/>
</workbook>
</file>

<file path=xl/sharedStrings.xml><?xml version="1.0" encoding="utf-8"?>
<sst xmlns="http://schemas.openxmlformats.org/spreadsheetml/2006/main" count="116" uniqueCount="116">
  <si>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</si>
  <si>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</si>
  <si>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</si>
  <si>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</si>
  <si>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</si>
  <si>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</si>
  <si>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</si>
  <si>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</si>
  <si>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</si>
  <si>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</si>
  <si>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</si>
  <si>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</si>
  <si>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</si>
  <si>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</si>
  <si>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</si>
  <si>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</si>
  <si>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</si>
  <si>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</si>
  <si>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0400</t>
  </si>
  <si>
    <t>0405</t>
  </si>
  <si>
    <t>Сельское хозяйство и рыболовство</t>
  </si>
  <si>
    <t>0700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</si>
  <si>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</si>
  <si>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</si>
  <si>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</si>
  <si>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</si>
  <si>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</si>
  <si>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</si>
  <si>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</si>
  <si>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</si>
  <si>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</si>
  <si>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</si>
  <si>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</si>
  <si>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</si>
  <si>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</si>
  <si>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</si>
  <si>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</si>
  <si>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</si>
  <si>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</si>
  <si>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</si>
  <si>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</si>
  <si>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</si>
  <si>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</si>
  <si>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</si>
  <si>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</si>
  <si>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</si>
  <si>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</si>
  <si>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</si>
  <si>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</si>
  <si>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</si>
  <si>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</si>
  <si>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</si>
  <si>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</si>
  <si>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</si>
  <si>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</si>
  <si>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</si>
  <si>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</si>
  <si>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</si>
  <si>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</si>
  <si>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</si>
  <si>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</si>
  <si>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</si>
  <si>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</si>
  <si>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</si>
  <si>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</si>
  <si>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</si>
  <si>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</si>
  <si>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</si>
  <si>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</si>
  <si>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</si>
  <si>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</si>
  <si>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</si>
  <si>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1300</t>
  </si>
  <si>
    <t>1400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</si>
  <si>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</si>
  <si>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</si>
  <si>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</si>
  <si>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</si>
  <si>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</si>
  <si>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</si>
  <si>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</si>
  <si>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</si>
  <si>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</si>
  <si>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</si>
  <si>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</si>
  <si>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</si>
  <si>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</si>
  <si>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</si>
  <si>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</si>
  <si>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</si>
  <si>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</si>
  <si>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</si>
  <si>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</si>
  <si>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</si>
  <si>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</si>
  <si>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</si>
  <si>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</si>
  <si>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</si>
  <si>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0703</t>
  </si>
  <si>
    <t>Дополнительное образование детей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</si>
  <si>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</si>
  <si>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</si>
  <si>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ОБОРОНА 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</si>
  <si>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</si>
  <si>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</si>
  <si>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</si>
  <si>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</si>
  <si>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 ,КИНЕМАТОРГАФИЯ</t>
  </si>
  <si>
    <t>СОЦИАЛЬНАЯ ПОЛИТИКА</t>
  </si>
  <si>
    <t xml:space="preserve">ФИЗИЧЕСКАЯ КУЛЬТУРА И СПОРТ </t>
  </si>
  <si>
    <t xml:space="preserve">СРЕДСТВА МАССОВОЙ ИНФОРМАЦИИ </t>
  </si>
  <si>
    <t xml:space="preserve">ОБСЛУЖИВАНИЕ ГОСУДАРСТВЕННОГО И МУНИЦИПАЛЬНОГО ДОЛГА </t>
  </si>
  <si>
    <t>МЕЖБЮДЖЕТНЫЕ ТРАНСФЕРТЫ ОБЩЕГО ХАРАКТЕРА БЮДЖЕТАМ БЮДЖЕТНОЙ СИСТЕМЫ РФ</t>
  </si>
  <si>
    <t>0705</t>
  </si>
  <si>
    <t xml:space="preserve">Профессиональная подготовка, переподготовка и повышение квалификации </t>
  </si>
  <si>
    <t>на 1 марта 2019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</si>
</sst>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20" borderId="0">
      <alignment/>
      <protection/>
    </xf>
    <xf numFmtId="0" fontId="25" fillId="0" borderId="0">
      <alignment wrapText="1"/>
      <protection/>
    </xf>
    <xf numFmtId="0" fontId="25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20" borderId="1">
      <alignment/>
      <protection/>
    </xf>
    <xf numFmtId="0" fontId="25" fillId="0" borderId="2">
      <alignment horizontal="center" vertical="center" wrapText="1"/>
      <protection/>
    </xf>
    <xf numFmtId="0" fontId="25" fillId="20" borderId="3">
      <alignment/>
      <protection/>
    </xf>
    <xf numFmtId="49" fontId="25" fillId="0" borderId="2">
      <alignment horizontal="left" vertical="top" wrapText="1" indent="2"/>
      <protection/>
    </xf>
    <xf numFmtId="49" fontId="25" fillId="0" borderId="2">
      <alignment horizontal="center" vertical="top" shrinkToFit="1"/>
      <protection/>
    </xf>
    <xf numFmtId="4" fontId="25" fillId="0" borderId="2">
      <alignment horizontal="right" vertical="top" shrinkToFit="1"/>
      <protection/>
    </xf>
    <xf numFmtId="10" fontId="25" fillId="0" borderId="2">
      <alignment horizontal="right" vertical="top" shrinkToFit="1"/>
      <protection/>
    </xf>
    <xf numFmtId="0" fontId="25" fillId="20" borderId="3">
      <alignment shrinkToFit="1"/>
      <protection/>
    </xf>
    <xf numFmtId="0" fontId="27" fillId="0" borderId="2">
      <alignment horizontal="left"/>
      <protection/>
    </xf>
    <xf numFmtId="4" fontId="27" fillId="21" borderId="2">
      <alignment horizontal="right" vertical="top" shrinkToFit="1"/>
      <protection/>
    </xf>
    <xf numFmtId="10" fontId="27" fillId="21" borderId="2">
      <alignment horizontal="right" vertical="top" shrinkToFit="1"/>
      <protection/>
    </xf>
    <xf numFmtId="0" fontId="25" fillId="20" borderId="4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" fontId="27" fillId="22" borderId="2">
      <alignment horizontal="right" vertical="top" shrinkToFit="1"/>
      <protection/>
    </xf>
    <xf numFmtId="10" fontId="27" fillId="22" borderId="2">
      <alignment horizontal="right" vertical="top" shrinkToFit="1"/>
      <protection/>
    </xf>
    <xf numFmtId="0" fontId="25" fillId="20" borderId="3">
      <alignment horizontal="center"/>
      <protection/>
    </xf>
    <xf numFmtId="0" fontId="25" fillId="20" borderId="3">
      <alignment horizontal="left"/>
      <protection/>
    </xf>
    <xf numFmtId="0" fontId="25" fillId="20" borderId="4">
      <alignment horizontal="center"/>
      <protection/>
    </xf>
    <xf numFmtId="0" fontId="25" fillId="20" borderId="4">
      <alignment horizontal="left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wrapText="1"/>
    </xf>
    <xf numFmtId="164" fontId="2" fillId="35" borderId="14" xfId="0" applyNumberFormat="1" applyFont="1" applyFill="1" applyBorder="1" applyAlignment="1">
      <alignment wrapText="1"/>
    </xf>
    <xf numFmtId="49" fontId="2" fillId="35" borderId="15" xfId="0" applyNumberFormat="1" applyFont="1" applyFill="1" applyBorder="1" applyAlignment="1">
      <alignment wrapText="1"/>
    </xf>
    <xf numFmtId="164" fontId="2" fillId="35" borderId="14" xfId="0" applyNumberFormat="1" applyFont="1" applyFill="1" applyBorder="1" applyAlignment="1">
      <alignment horizontal="right" wrapText="1"/>
    </xf>
    <xf numFmtId="49" fontId="2" fillId="35" borderId="15" xfId="0" applyNumberFormat="1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90" zoomScaleSheetLayoutView="100" zoomScalePageLayoutView="0" workbookViewId="0" topLeftCell="A40">
      <selection activeCell="C53" sqref="C53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60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45</v>
      </c>
      <c r="B3" s="13"/>
      <c r="C3" s="13"/>
      <c r="D3" s="13"/>
      <c r="E3" s="13"/>
    </row>
    <row r="4" spans="1:5" ht="12.75" customHeight="1">
      <c r="A4" s="13" t="s">
        <v>115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43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44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100</v>
      </c>
      <c r="C8" s="4">
        <f>C9+C10+C11+C12+C13+C14+C15+C16</f>
        <v>33508.859000000004</v>
      </c>
      <c r="D8" s="4">
        <f>D9+D10+D11+D12+D13+D14+D15+D16</f>
        <v>3327.598</v>
      </c>
      <c r="E8" s="4">
        <f>D8/C8*100</f>
        <v>9.930502259118997</v>
      </c>
    </row>
    <row r="9" spans="1:5" ht="41.25" customHeight="1">
      <c r="A9" s="3" t="s">
        <v>9</v>
      </c>
      <c r="B9" s="3" t="s">
        <v>10</v>
      </c>
      <c r="C9" s="4">
        <v>1550.3</v>
      </c>
      <c r="D9" s="4">
        <v>129.625</v>
      </c>
      <c r="E9" s="4">
        <f aca="true" t="shared" si="0" ref="E9:E59">D9/C9*100</f>
        <v>8.361284912597561</v>
      </c>
    </row>
    <row r="10" spans="1:5" ht="36" customHeight="1">
      <c r="A10" s="3" t="s">
        <v>11</v>
      </c>
      <c r="B10" s="3" t="s">
        <v>12</v>
      </c>
      <c r="C10" s="4">
        <v>2526.4</v>
      </c>
      <c r="D10" s="4">
        <v>124.406</v>
      </c>
      <c r="E10" s="4">
        <f t="shared" si="0"/>
        <v>4.924240025332489</v>
      </c>
    </row>
    <row r="11" spans="1:5" ht="50.25" customHeight="1">
      <c r="A11" s="3" t="s">
        <v>13</v>
      </c>
      <c r="B11" s="3" t="s">
        <v>14</v>
      </c>
      <c r="C11" s="4">
        <v>16686.586</v>
      </c>
      <c r="D11" s="4">
        <v>1931.007</v>
      </c>
      <c r="E11" s="4">
        <f t="shared" si="0"/>
        <v>11.572211355875913</v>
      </c>
    </row>
    <row r="12" spans="1:5" ht="12.75">
      <c r="A12" s="5" t="s">
        <v>49</v>
      </c>
      <c r="B12" s="3" t="s">
        <v>50</v>
      </c>
      <c r="C12" s="4">
        <v>1.3</v>
      </c>
      <c r="D12" s="4">
        <v>0</v>
      </c>
      <c r="E12" s="4"/>
    </row>
    <row r="13" spans="1:5" ht="32.25" customHeight="1">
      <c r="A13" s="3" t="s">
        <v>15</v>
      </c>
      <c r="B13" s="3" t="s">
        <v>16</v>
      </c>
      <c r="C13" s="4">
        <v>5849.1</v>
      </c>
      <c r="D13" s="4">
        <v>584.601</v>
      </c>
      <c r="E13" s="4">
        <f t="shared" si="0"/>
        <v>9.994717135969635</v>
      </c>
    </row>
    <row r="14" spans="1:5" ht="32.25" customHeight="1">
      <c r="A14" s="5" t="s">
        <v>59</v>
      </c>
      <c r="B14" s="3" t="s">
        <v>66</v>
      </c>
      <c r="C14" s="4">
        <v>402.5</v>
      </c>
      <c r="D14" s="4">
        <v>0</v>
      </c>
      <c r="E14" s="4"/>
    </row>
    <row r="15" spans="1:5" ht="32.25" customHeight="1">
      <c r="A15" s="5" t="s">
        <v>81</v>
      </c>
      <c r="B15" s="3" t="s">
        <v>82</v>
      </c>
      <c r="C15" s="4">
        <v>300</v>
      </c>
      <c r="D15" s="4">
        <v>0</v>
      </c>
      <c r="E15" s="4"/>
    </row>
    <row r="16" spans="1:5" ht="12.75">
      <c r="A16" s="5" t="s">
        <v>69</v>
      </c>
      <c r="B16" s="3" t="s">
        <v>17</v>
      </c>
      <c r="C16" s="4">
        <v>6192.673</v>
      </c>
      <c r="D16" s="4">
        <v>557.959</v>
      </c>
      <c r="E16" s="4">
        <f t="shared" si="0"/>
        <v>9.009986479182738</v>
      </c>
    </row>
    <row r="17" spans="1:5" ht="12.75">
      <c r="A17" s="5" t="s">
        <v>90</v>
      </c>
      <c r="B17" s="3" t="s">
        <v>102</v>
      </c>
      <c r="C17" s="4">
        <f>C18</f>
        <v>0</v>
      </c>
      <c r="D17" s="4">
        <f>D18</f>
        <v>0</v>
      </c>
      <c r="E17" s="4"/>
    </row>
    <row r="18" spans="1:5" ht="12.75">
      <c r="A18" s="5" t="s">
        <v>91</v>
      </c>
      <c r="B18" s="3" t="s">
        <v>92</v>
      </c>
      <c r="C18" s="4">
        <v>0</v>
      </c>
      <c r="D18" s="4">
        <v>0</v>
      </c>
      <c r="E18" s="4"/>
    </row>
    <row r="19" spans="1:5" ht="28.5" customHeight="1">
      <c r="A19" s="5" t="s">
        <v>61</v>
      </c>
      <c r="B19" s="3" t="s">
        <v>101</v>
      </c>
      <c r="C19" s="4">
        <f>SUM(C20)</f>
        <v>30</v>
      </c>
      <c r="D19" s="4">
        <f>SUM(D20)</f>
        <v>0</v>
      </c>
      <c r="E19" s="4">
        <f t="shared" si="0"/>
        <v>0</v>
      </c>
    </row>
    <row r="20" spans="1:5" ht="25.5">
      <c r="A20" s="5" t="s">
        <v>62</v>
      </c>
      <c r="B20" s="3" t="s">
        <v>63</v>
      </c>
      <c r="C20" s="4">
        <v>30</v>
      </c>
      <c r="D20" s="4"/>
      <c r="E20" s="4">
        <f t="shared" si="0"/>
        <v>0</v>
      </c>
    </row>
    <row r="21" spans="1:5" ht="12.75">
      <c r="A21" s="3" t="s">
        <v>18</v>
      </c>
      <c r="B21" s="3" t="s">
        <v>103</v>
      </c>
      <c r="C21" s="4">
        <f>SUM(C22:C27)</f>
        <v>8397.9</v>
      </c>
      <c r="D21" s="4">
        <f>D22+D23+D24+D25+D26+D27</f>
        <v>478.071</v>
      </c>
      <c r="E21" s="4">
        <f t="shared" si="0"/>
        <v>5.692744614725111</v>
      </c>
    </row>
    <row r="22" spans="1:5" ht="12.75">
      <c r="A22" s="3" t="s">
        <v>19</v>
      </c>
      <c r="B22" s="3" t="s">
        <v>20</v>
      </c>
      <c r="C22" s="4">
        <v>0</v>
      </c>
      <c r="D22" s="4">
        <v>0</v>
      </c>
      <c r="E22" s="4"/>
    </row>
    <row r="23" spans="1:5" ht="12.75">
      <c r="A23" s="5" t="s">
        <v>70</v>
      </c>
      <c r="B23" s="3" t="s">
        <v>71</v>
      </c>
      <c r="C23" s="4">
        <v>10</v>
      </c>
      <c r="D23" s="4">
        <v>0</v>
      </c>
      <c r="E23" s="4">
        <f t="shared" si="0"/>
        <v>0</v>
      </c>
    </row>
    <row r="24" spans="1:5" ht="12.75">
      <c r="A24" s="5" t="s">
        <v>51</v>
      </c>
      <c r="B24" s="3" t="s">
        <v>52</v>
      </c>
      <c r="C24" s="4">
        <v>684.2</v>
      </c>
      <c r="D24" s="4">
        <v>0</v>
      </c>
      <c r="E24" s="4">
        <f t="shared" si="0"/>
        <v>0</v>
      </c>
    </row>
    <row r="25" spans="1:5" ht="12.75">
      <c r="A25" s="5" t="s">
        <v>93</v>
      </c>
      <c r="B25" s="3" t="s">
        <v>94</v>
      </c>
      <c r="C25" s="4">
        <v>7566.7</v>
      </c>
      <c r="D25" s="4">
        <v>478.071</v>
      </c>
      <c r="E25" s="4">
        <f t="shared" si="0"/>
        <v>6.318091109730794</v>
      </c>
    </row>
    <row r="26" spans="1:5" ht="12.75">
      <c r="A26" s="5" t="s">
        <v>86</v>
      </c>
      <c r="B26" s="3" t="s">
        <v>87</v>
      </c>
      <c r="C26" s="4">
        <v>0</v>
      </c>
      <c r="D26" s="4">
        <v>0</v>
      </c>
      <c r="E26" s="4"/>
    </row>
    <row r="27" spans="1:5" ht="12.75">
      <c r="A27" s="5" t="s">
        <v>88</v>
      </c>
      <c r="B27" s="3" t="s">
        <v>89</v>
      </c>
      <c r="C27" s="4">
        <v>137</v>
      </c>
      <c r="D27" s="4">
        <v>0</v>
      </c>
      <c r="E27" s="4">
        <f t="shared" si="0"/>
        <v>0</v>
      </c>
    </row>
    <row r="28" spans="1:5" ht="12.75">
      <c r="A28" s="5" t="s">
        <v>46</v>
      </c>
      <c r="B28" s="3" t="s">
        <v>104</v>
      </c>
      <c r="C28" s="4">
        <f>SUM(C29:C31)</f>
        <v>48</v>
      </c>
      <c r="D28" s="4">
        <f>D29+D30+D31</f>
        <v>3.697</v>
      </c>
      <c r="E28" s="4">
        <f t="shared" si="0"/>
        <v>7.702083333333333</v>
      </c>
    </row>
    <row r="29" spans="1:5" ht="12.75">
      <c r="A29" s="5" t="s">
        <v>47</v>
      </c>
      <c r="B29" s="3" t="s">
        <v>48</v>
      </c>
      <c r="C29" s="4">
        <v>48</v>
      </c>
      <c r="D29" s="4">
        <v>3.697</v>
      </c>
      <c r="E29" s="4">
        <f t="shared" si="0"/>
        <v>7.702083333333333</v>
      </c>
    </row>
    <row r="30" spans="1:5" ht="12.75">
      <c r="A30" s="5" t="s">
        <v>58</v>
      </c>
      <c r="B30" s="3" t="s">
        <v>64</v>
      </c>
      <c r="C30" s="4">
        <v>0</v>
      </c>
      <c r="D30" s="4">
        <v>0</v>
      </c>
      <c r="E30" s="4"/>
    </row>
    <row r="31" spans="1:5" ht="12.75">
      <c r="A31" s="5" t="s">
        <v>53</v>
      </c>
      <c r="B31" s="3" t="s">
        <v>54</v>
      </c>
      <c r="C31" s="4">
        <v>0</v>
      </c>
      <c r="D31" s="4">
        <v>0</v>
      </c>
      <c r="E31" s="4"/>
    </row>
    <row r="32" spans="1:5" ht="12.75">
      <c r="A32" s="5" t="s">
        <v>65</v>
      </c>
      <c r="B32" s="3" t="s">
        <v>105</v>
      </c>
      <c r="C32" s="4">
        <v>0</v>
      </c>
      <c r="D32" s="4">
        <v>0</v>
      </c>
      <c r="E32" s="4">
        <v>0</v>
      </c>
    </row>
    <row r="33" spans="1:5" ht="12.75">
      <c r="A33" s="5" t="s">
        <v>67</v>
      </c>
      <c r="B33" s="3" t="s">
        <v>68</v>
      </c>
      <c r="C33" s="4">
        <v>0</v>
      </c>
      <c r="D33" s="4">
        <v>0</v>
      </c>
      <c r="E33" s="4">
        <v>0</v>
      </c>
    </row>
    <row r="34" spans="1:5" ht="12.75">
      <c r="A34" s="3" t="s">
        <v>21</v>
      </c>
      <c r="B34" s="3" t="s">
        <v>106</v>
      </c>
      <c r="C34" s="6">
        <f>SUM(C35:C40)</f>
        <v>175141.768</v>
      </c>
      <c r="D34" s="6">
        <f>SUM(D35:D40)</f>
        <v>34641.143000000004</v>
      </c>
      <c r="E34" s="4">
        <f t="shared" si="0"/>
        <v>19.778915900860383</v>
      </c>
    </row>
    <row r="35" spans="1:5" ht="12.75">
      <c r="A35" s="5" t="s">
        <v>41</v>
      </c>
      <c r="B35" s="3" t="s">
        <v>42</v>
      </c>
      <c r="C35" s="4">
        <v>29552.568</v>
      </c>
      <c r="D35" s="4">
        <v>4481.841</v>
      </c>
      <c r="E35" s="4">
        <f t="shared" si="0"/>
        <v>15.165656669836613</v>
      </c>
    </row>
    <row r="36" spans="1:5" ht="12.75">
      <c r="A36" s="3" t="s">
        <v>22</v>
      </c>
      <c r="B36" s="3" t="s">
        <v>23</v>
      </c>
      <c r="C36" s="4">
        <v>120698.201</v>
      </c>
      <c r="D36" s="4">
        <v>26668.846</v>
      </c>
      <c r="E36" s="4">
        <f t="shared" si="0"/>
        <v>22.095479285561183</v>
      </c>
    </row>
    <row r="37" spans="1:5" ht="12.75">
      <c r="A37" s="5" t="s">
        <v>98</v>
      </c>
      <c r="B37" s="3" t="s">
        <v>99</v>
      </c>
      <c r="C37" s="4">
        <v>13808.537</v>
      </c>
      <c r="D37" s="4">
        <v>1986.248</v>
      </c>
      <c r="E37" s="4">
        <f t="shared" si="0"/>
        <v>14.384203047723304</v>
      </c>
    </row>
    <row r="38" spans="1:5" ht="25.5">
      <c r="A38" s="5" t="s">
        <v>113</v>
      </c>
      <c r="B38" s="3" t="s">
        <v>114</v>
      </c>
      <c r="C38" s="4">
        <v>34.4</v>
      </c>
      <c r="D38" s="4">
        <v>0</v>
      </c>
      <c r="E38" s="4">
        <f t="shared" si="0"/>
        <v>0</v>
      </c>
    </row>
    <row r="39" spans="1:5" ht="12.75">
      <c r="A39" s="3" t="s">
        <v>24</v>
      </c>
      <c r="B39" s="3" t="s">
        <v>25</v>
      </c>
      <c r="C39" s="4">
        <v>607.352</v>
      </c>
      <c r="D39" s="4">
        <v>5.7</v>
      </c>
      <c r="E39" s="4">
        <f t="shared" si="0"/>
        <v>0.9385002436807651</v>
      </c>
    </row>
    <row r="40" spans="1:5" ht="12.75">
      <c r="A40" s="3" t="s">
        <v>26</v>
      </c>
      <c r="B40" s="3" t="s">
        <v>27</v>
      </c>
      <c r="C40" s="4">
        <v>10440.71</v>
      </c>
      <c r="D40" s="4">
        <v>1498.508</v>
      </c>
      <c r="E40" s="4">
        <f t="shared" si="0"/>
        <v>14.35254882091352</v>
      </c>
    </row>
    <row r="41" spans="1:5" ht="12.75">
      <c r="A41" s="3" t="s">
        <v>28</v>
      </c>
      <c r="B41" s="3" t="s">
        <v>107</v>
      </c>
      <c r="C41" s="4">
        <f>SUM(C42:C43)</f>
        <v>36983.8</v>
      </c>
      <c r="D41" s="4">
        <f>D42+D43</f>
        <v>5685.7</v>
      </c>
      <c r="E41" s="4">
        <f t="shared" si="0"/>
        <v>15.373487851437655</v>
      </c>
    </row>
    <row r="42" spans="1:5" ht="12.75">
      <c r="A42" s="3" t="s">
        <v>29</v>
      </c>
      <c r="B42" s="3" t="s">
        <v>30</v>
      </c>
      <c r="C42" s="4">
        <v>34178.4</v>
      </c>
      <c r="D42" s="4">
        <v>5373</v>
      </c>
      <c r="E42" s="4">
        <f t="shared" si="0"/>
        <v>15.720455024225826</v>
      </c>
    </row>
    <row r="43" spans="1:5" ht="25.5">
      <c r="A43" s="7" t="s">
        <v>97</v>
      </c>
      <c r="B43" s="3" t="s">
        <v>31</v>
      </c>
      <c r="C43" s="4">
        <v>2805.4</v>
      </c>
      <c r="D43" s="4">
        <v>312.7</v>
      </c>
      <c r="E43" s="4">
        <f t="shared" si="0"/>
        <v>11.146360590290154</v>
      </c>
    </row>
    <row r="44" spans="1:5" ht="12.75">
      <c r="A44" s="3" t="s">
        <v>32</v>
      </c>
      <c r="B44" s="3" t="s">
        <v>108</v>
      </c>
      <c r="C44" s="4">
        <f>SUM(C45:C48)</f>
        <v>26027.33</v>
      </c>
      <c r="D44" s="4">
        <f>SUM(D45:D48)</f>
        <v>2362.462</v>
      </c>
      <c r="E44" s="4">
        <f t="shared" si="0"/>
        <v>9.07685114070479</v>
      </c>
    </row>
    <row r="45" spans="1:5" ht="12.75">
      <c r="A45" s="3" t="s">
        <v>33</v>
      </c>
      <c r="B45" s="3" t="s">
        <v>34</v>
      </c>
      <c r="C45" s="4">
        <v>3756.1</v>
      </c>
      <c r="D45" s="4">
        <v>624.292</v>
      </c>
      <c r="E45" s="4">
        <f t="shared" si="0"/>
        <v>16.620750246266073</v>
      </c>
    </row>
    <row r="46" spans="1:5" ht="12.75">
      <c r="A46" s="3" t="s">
        <v>35</v>
      </c>
      <c r="B46" s="3" t="s">
        <v>36</v>
      </c>
      <c r="C46" s="4">
        <v>2441.13</v>
      </c>
      <c r="D46" s="4">
        <v>373.296</v>
      </c>
      <c r="E46" s="4">
        <f t="shared" si="0"/>
        <v>15.291934472969485</v>
      </c>
    </row>
    <row r="47" spans="1:5" ht="12.75">
      <c r="A47" s="3" t="s">
        <v>37</v>
      </c>
      <c r="B47" s="3" t="s">
        <v>55</v>
      </c>
      <c r="C47" s="4">
        <v>18229.7</v>
      </c>
      <c r="D47" s="4">
        <v>1184.269</v>
      </c>
      <c r="E47" s="4">
        <f t="shared" si="0"/>
        <v>6.496371306165213</v>
      </c>
    </row>
    <row r="48" spans="1:5" ht="12.75">
      <c r="A48" s="5" t="s">
        <v>56</v>
      </c>
      <c r="B48" s="3" t="s">
        <v>57</v>
      </c>
      <c r="C48" s="4">
        <v>1600.4</v>
      </c>
      <c r="D48" s="4">
        <v>180.605</v>
      </c>
      <c r="E48" s="4">
        <f t="shared" si="0"/>
        <v>11.284991252186952</v>
      </c>
    </row>
    <row r="49" spans="1:5" ht="12.75">
      <c r="A49" s="3" t="s">
        <v>38</v>
      </c>
      <c r="B49" s="3" t="s">
        <v>109</v>
      </c>
      <c r="C49" s="4">
        <f>SUM(C50)</f>
        <v>580.483</v>
      </c>
      <c r="D49" s="4">
        <f>SUM(D50)</f>
        <v>94.556</v>
      </c>
      <c r="E49" s="4">
        <f t="shared" si="0"/>
        <v>16.28919365425</v>
      </c>
    </row>
    <row r="50" spans="1:5" ht="12.75">
      <c r="A50" s="5" t="s">
        <v>83</v>
      </c>
      <c r="B50" s="3" t="s">
        <v>84</v>
      </c>
      <c r="C50" s="4">
        <v>580.483</v>
      </c>
      <c r="D50" s="4">
        <v>94.556</v>
      </c>
      <c r="E50" s="4">
        <f t="shared" si="0"/>
        <v>16.28919365425</v>
      </c>
    </row>
    <row r="51" spans="1:5" ht="12.75">
      <c r="A51" s="5">
        <v>1200</v>
      </c>
      <c r="B51" s="3" t="s">
        <v>110</v>
      </c>
      <c r="C51" s="4">
        <f>C52</f>
        <v>0</v>
      </c>
      <c r="D51" s="4">
        <f>D52</f>
        <v>0</v>
      </c>
      <c r="E51" s="4">
        <v>0</v>
      </c>
    </row>
    <row r="52" spans="1:5" ht="12.75">
      <c r="A52" s="5" t="s">
        <v>74</v>
      </c>
      <c r="B52" s="3" t="s">
        <v>75</v>
      </c>
      <c r="C52" s="4">
        <v>0</v>
      </c>
      <c r="D52" s="4">
        <v>0</v>
      </c>
      <c r="E52" s="4">
        <v>0</v>
      </c>
    </row>
    <row r="53" spans="1:5" ht="25.5">
      <c r="A53" s="5" t="s">
        <v>72</v>
      </c>
      <c r="B53" s="3" t="s">
        <v>111</v>
      </c>
      <c r="C53" s="4">
        <f>SUM(C54)</f>
        <v>20.87</v>
      </c>
      <c r="D53" s="4">
        <f>SUM(D54)</f>
        <v>0</v>
      </c>
      <c r="E53" s="4">
        <f t="shared" si="0"/>
        <v>0</v>
      </c>
    </row>
    <row r="54" spans="1:5" ht="25.5">
      <c r="A54" s="5" t="s">
        <v>76</v>
      </c>
      <c r="B54" s="3" t="s">
        <v>77</v>
      </c>
      <c r="C54" s="4">
        <v>20.87</v>
      </c>
      <c r="D54" s="4">
        <v>0</v>
      </c>
      <c r="E54" s="4">
        <f t="shared" si="0"/>
        <v>0</v>
      </c>
    </row>
    <row r="55" spans="1:5" ht="32.25" customHeight="1">
      <c r="A55" s="5" t="s">
        <v>73</v>
      </c>
      <c r="B55" s="3" t="s">
        <v>112</v>
      </c>
      <c r="C55" s="4">
        <f>SUM(C56:C58)</f>
        <v>28894.7</v>
      </c>
      <c r="D55" s="4">
        <f>D56+D57+D58</f>
        <v>4838.75</v>
      </c>
      <c r="E55" s="4">
        <f t="shared" si="0"/>
        <v>16.74615067815205</v>
      </c>
    </row>
    <row r="56" spans="1:5" ht="27" customHeight="1">
      <c r="A56" s="5" t="s">
        <v>78</v>
      </c>
      <c r="B56" s="3" t="s">
        <v>85</v>
      </c>
      <c r="C56" s="4">
        <v>28894.7</v>
      </c>
      <c r="D56" s="4">
        <v>4838.75</v>
      </c>
      <c r="E56" s="4">
        <f t="shared" si="0"/>
        <v>16.74615067815205</v>
      </c>
    </row>
    <row r="57" spans="1:5" ht="15.75" customHeight="1">
      <c r="A57" s="5" t="s">
        <v>79</v>
      </c>
      <c r="B57" s="3" t="s">
        <v>80</v>
      </c>
      <c r="C57" s="4">
        <v>0</v>
      </c>
      <c r="D57" s="4">
        <v>0</v>
      </c>
      <c r="E57" s="4">
        <v>0</v>
      </c>
    </row>
    <row r="58" spans="1:5" ht="15.75" customHeight="1">
      <c r="A58" s="5" t="s">
        <v>95</v>
      </c>
      <c r="B58" s="3" t="s">
        <v>96</v>
      </c>
      <c r="C58" s="4">
        <v>0</v>
      </c>
      <c r="D58" s="4">
        <v>0</v>
      </c>
      <c r="E58" s="4">
        <v>0</v>
      </c>
    </row>
    <row r="59" spans="1:5" ht="12.75">
      <c r="A59" s="3" t="s">
        <v>39</v>
      </c>
      <c r="B59" s="3" t="s">
        <v>40</v>
      </c>
      <c r="C59" s="4">
        <f>C8+C17+C19+C21+C28+C32+C34+C41+C44+C49+C51+C53+C55</f>
        <v>309633.71</v>
      </c>
      <c r="D59" s="4">
        <f>D8+D19+D17+D21+D28+D32+D34+D41+D44+D49+D51+D53+D55</f>
        <v>51431.977</v>
      </c>
      <c r="E59" s="4">
        <f t="shared" si="0"/>
        <v>16.61058707076823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2019-03-20T06:48:19Z</cp:lastPrinted>
  <dcterms:created xsi:type="dcterms:W3CDTF">2007-10-02T06:59:09Z</dcterms:created>
  <dcterms:modified xsi:type="dcterms:W3CDTF">2019-03-20T06:48:53Z</dcterms:modified>
  <cp:category/>
  <cp:version/>
  <cp:contentType/>
  <cp:contentStatus/>
</cp:coreProperties>
</file>